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1"/>
  </bookViews>
  <sheets>
    <sheet name="Key" sheetId="1" r:id="rId1"/>
    <sheet name="Calendar" sheetId="2" r:id="rId2"/>
  </sheets>
  <definedNames/>
  <calcPr fullCalcOnLoad="1"/>
</workbook>
</file>

<file path=xl/sharedStrings.xml><?xml version="1.0" encoding="utf-8"?>
<sst xmlns="http://schemas.openxmlformats.org/spreadsheetml/2006/main" count="30" uniqueCount="21">
  <si>
    <t>Day#</t>
  </si>
  <si>
    <t>Month#</t>
  </si>
  <si>
    <t>Deca#</t>
  </si>
  <si>
    <t>Day(sol)</t>
  </si>
  <si>
    <t>Year#</t>
  </si>
  <si>
    <t>LunAdj.</t>
  </si>
  <si>
    <t>35MoAdj.</t>
  </si>
  <si>
    <t>LunSum.</t>
  </si>
  <si>
    <t>Lun#</t>
  </si>
  <si>
    <t>MeanLun.</t>
  </si>
  <si>
    <t>MeanLun</t>
  </si>
  <si>
    <t>Day number. This progresses exactly once per day no matter what values may be in other fields. This field will accurately show the length of any period you may be interested in, in days.</t>
  </si>
  <si>
    <t>Number of 28 day month. No leap rules are used for this calculation.</t>
  </si>
  <si>
    <t>Number of 294 day periods. No leap rules are used for this calculation.</t>
  </si>
  <si>
    <t>Day# - Deca# (used to calculate solar years)</t>
  </si>
  <si>
    <t>Solar year number (leap days calculated by Deca# field only)</t>
  </si>
  <si>
    <t>Number of 980 day periods. Used in lunar calculations.</t>
  </si>
  <si>
    <t>Reckoned adjustment to Deca# to produce 10 lunations</t>
  </si>
  <si>
    <t>Day# - LunAdj (used to calculate lunations)</t>
  </si>
  <si>
    <t>Calculated lunation number</t>
  </si>
  <si>
    <t>Mean length of a lunation (included only to check work)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</si>
</sst>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0"/>
  <sheetViews>
    <sheetView workbookViewId="0" topLeftCell="A1">
      <selection activeCell="B11" sqref="B11"/>
    </sheetView>
  </sheetViews>
  <sheetFormatPr defaultColWidth="9.140625" defaultRowHeight="12.75"/>
  <cols>
    <col min="2" max="2" width="119.7109375" style="0" customWidth="1"/>
  </cols>
  <sheetData>
    <row r="1" spans="1:2" ht="25.5">
      <c r="A1" t="s">
        <v>0</v>
      </c>
      <c r="B1" s="2" t="s">
        <v>11</v>
      </c>
    </row>
    <row r="2" spans="1:2" ht="12.75">
      <c r="A2" t="s">
        <v>1</v>
      </c>
      <c r="B2" t="s">
        <v>12</v>
      </c>
    </row>
    <row r="3" spans="1:2" ht="12.75">
      <c r="A3" t="s">
        <v>2</v>
      </c>
      <c r="B3" t="s">
        <v>13</v>
      </c>
    </row>
    <row r="4" spans="1:2" ht="12.75">
      <c r="A4" t="s">
        <v>3</v>
      </c>
      <c r="B4" t="s">
        <v>14</v>
      </c>
    </row>
    <row r="5" spans="1:2" ht="12.75">
      <c r="A5" t="s">
        <v>4</v>
      </c>
      <c r="B5" t="s">
        <v>15</v>
      </c>
    </row>
    <row r="6" spans="1:2" ht="12.75">
      <c r="A6" t="s">
        <v>6</v>
      </c>
      <c r="B6" t="s">
        <v>16</v>
      </c>
    </row>
    <row r="7" spans="1:2" ht="12.75">
      <c r="A7" t="s">
        <v>5</v>
      </c>
      <c r="B7" t="s">
        <v>17</v>
      </c>
    </row>
    <row r="8" spans="1:2" ht="12.75">
      <c r="A8" t="s">
        <v>7</v>
      </c>
      <c r="B8" t="s">
        <v>18</v>
      </c>
    </row>
    <row r="9" spans="1:2" ht="12.75">
      <c r="A9" t="s">
        <v>8</v>
      </c>
      <c r="B9" t="s">
        <v>19</v>
      </c>
    </row>
    <row r="10" spans="1:2" ht="12.75">
      <c r="A10" t="s">
        <v>10</v>
      </c>
      <c r="B10" t="s">
        <v>20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0"/>
  <sheetViews>
    <sheetView tabSelected="1" workbookViewId="0" topLeftCell="A1">
      <selection activeCell="A4" sqref="A4"/>
    </sheetView>
  </sheetViews>
  <sheetFormatPr defaultColWidth="9.140625" defaultRowHeight="12.75"/>
  <cols>
    <col min="1" max="1" width="6.00390625" style="0" customWidth="1"/>
    <col min="2" max="2" width="7.140625" style="0" bestFit="1" customWidth="1"/>
    <col min="3" max="3" width="6.28125" style="0" bestFit="1" customWidth="1"/>
    <col min="4" max="4" width="7.8515625" style="0" bestFit="1" customWidth="1"/>
    <col min="5" max="5" width="5.8515625" style="0" bestFit="1" customWidth="1"/>
    <col min="6" max="6" width="8.8515625" style="0" bestFit="1" customWidth="1"/>
    <col min="7" max="7" width="7.28125" style="0" bestFit="1" customWidth="1"/>
    <col min="8" max="8" width="8.421875" style="0" bestFit="1" customWidth="1"/>
    <col min="9" max="10" width="12.00390625" style="0" bestFit="1" customWidth="1"/>
  </cols>
  <sheetData>
    <row r="1" spans="1:10" ht="12.75">
      <c r="A1" t="s">
        <v>0</v>
      </c>
      <c r="B1" t="s">
        <v>1</v>
      </c>
      <c r="C1" t="s">
        <v>2</v>
      </c>
      <c r="D1" t="s">
        <v>3</v>
      </c>
      <c r="E1" t="s">
        <v>4</v>
      </c>
      <c r="F1" t="s">
        <v>6</v>
      </c>
      <c r="G1" t="s">
        <v>5</v>
      </c>
      <c r="H1" t="s">
        <v>7</v>
      </c>
      <c r="I1" t="s">
        <v>8</v>
      </c>
      <c r="J1" t="s">
        <v>9</v>
      </c>
    </row>
    <row r="2" spans="1:10" ht="12.75">
      <c r="A2">
        <v>0</v>
      </c>
      <c r="B2">
        <f>INT(A2/28)</f>
        <v>0</v>
      </c>
      <c r="C2">
        <f>INT(A2/294)</f>
        <v>0</v>
      </c>
      <c r="D2">
        <f>A2-C2</f>
        <v>0</v>
      </c>
      <c r="E2">
        <f>INT(D2/364)</f>
        <v>0</v>
      </c>
      <c r="F2">
        <f>INT(A2/980)</f>
        <v>0</v>
      </c>
      <c r="G2">
        <f>C2+F2</f>
        <v>0</v>
      </c>
      <c r="H2">
        <f>A2-G2</f>
        <v>0</v>
      </c>
      <c r="I2">
        <f>INT(10*H2/294)</f>
        <v>0</v>
      </c>
      <c r="J2">
        <f>IF(I2=0,"",A2/I2)</f>
      </c>
    </row>
    <row r="3" spans="1:10" ht="12.75">
      <c r="A3" s="1">
        <v>365</v>
      </c>
      <c r="B3">
        <f aca="true" t="shared" si="0" ref="B3:B20">INT(A3/28)</f>
        <v>13</v>
      </c>
      <c r="C3">
        <f aca="true" t="shared" si="1" ref="C3:C20">INT(A3/294)</f>
        <v>1</v>
      </c>
      <c r="D3">
        <f aca="true" t="shared" si="2" ref="D3:D20">A3-C3</f>
        <v>364</v>
      </c>
      <c r="E3">
        <f aca="true" t="shared" si="3" ref="E3:E20">INT(D3/364)</f>
        <v>1</v>
      </c>
      <c r="F3">
        <f aca="true" t="shared" si="4" ref="F3:F20">INT(A3/980)</f>
        <v>0</v>
      </c>
      <c r="G3">
        <f aca="true" t="shared" si="5" ref="G3:G20">C3+F3</f>
        <v>1</v>
      </c>
      <c r="H3">
        <f aca="true" t="shared" si="6" ref="H3:H20">A3-G3</f>
        <v>364</v>
      </c>
      <c r="I3">
        <f aca="true" t="shared" si="7" ref="I3:I20">INT(10*H3/294)</f>
        <v>12</v>
      </c>
      <c r="J3">
        <f>IF(I3=0,"",A3/I3)</f>
        <v>30.416666666666668</v>
      </c>
    </row>
    <row r="4" spans="1:10" ht="12.75">
      <c r="A4">
        <f>A3+A$3</f>
        <v>730</v>
      </c>
      <c r="B4">
        <f t="shared" si="0"/>
        <v>26</v>
      </c>
      <c r="C4">
        <f t="shared" si="1"/>
        <v>2</v>
      </c>
      <c r="D4">
        <f t="shared" si="2"/>
        <v>728</v>
      </c>
      <c r="E4">
        <f t="shared" si="3"/>
        <v>2</v>
      </c>
      <c r="F4">
        <f t="shared" si="4"/>
        <v>0</v>
      </c>
      <c r="G4">
        <f t="shared" si="5"/>
        <v>2</v>
      </c>
      <c r="H4">
        <f t="shared" si="6"/>
        <v>728</v>
      </c>
      <c r="I4">
        <f t="shared" si="7"/>
        <v>24</v>
      </c>
      <c r="J4">
        <f aca="true" t="shared" si="8" ref="J4:J20">IF(I4=0,"",A4/I4)</f>
        <v>30.416666666666668</v>
      </c>
    </row>
    <row r="5" spans="1:10" ht="12.75">
      <c r="A5">
        <f aca="true" t="shared" si="9" ref="A5:A20">A4+A$3</f>
        <v>1095</v>
      </c>
      <c r="B5">
        <f t="shared" si="0"/>
        <v>39</v>
      </c>
      <c r="C5">
        <f t="shared" si="1"/>
        <v>3</v>
      </c>
      <c r="D5">
        <f t="shared" si="2"/>
        <v>1092</v>
      </c>
      <c r="E5">
        <f t="shared" si="3"/>
        <v>3</v>
      </c>
      <c r="F5">
        <f t="shared" si="4"/>
        <v>1</v>
      </c>
      <c r="G5">
        <f t="shared" si="5"/>
        <v>4</v>
      </c>
      <c r="H5">
        <f t="shared" si="6"/>
        <v>1091</v>
      </c>
      <c r="I5">
        <f t="shared" si="7"/>
        <v>37</v>
      </c>
      <c r="J5">
        <f t="shared" si="8"/>
        <v>29.594594594594593</v>
      </c>
    </row>
    <row r="6" spans="1:10" ht="12.75">
      <c r="A6">
        <f t="shared" si="9"/>
        <v>1460</v>
      </c>
      <c r="B6">
        <f t="shared" si="0"/>
        <v>52</v>
      </c>
      <c r="C6">
        <f t="shared" si="1"/>
        <v>4</v>
      </c>
      <c r="D6">
        <f t="shared" si="2"/>
        <v>1456</v>
      </c>
      <c r="E6">
        <f t="shared" si="3"/>
        <v>4</v>
      </c>
      <c r="F6">
        <f t="shared" si="4"/>
        <v>1</v>
      </c>
      <c r="G6">
        <f t="shared" si="5"/>
        <v>5</v>
      </c>
      <c r="H6">
        <f t="shared" si="6"/>
        <v>1455</v>
      </c>
      <c r="I6">
        <f t="shared" si="7"/>
        <v>49</v>
      </c>
      <c r="J6">
        <f t="shared" si="8"/>
        <v>29.79591836734694</v>
      </c>
    </row>
    <row r="7" spans="1:10" ht="12.75">
      <c r="A7">
        <f t="shared" si="9"/>
        <v>1825</v>
      </c>
      <c r="B7">
        <f t="shared" si="0"/>
        <v>65</v>
      </c>
      <c r="C7">
        <f t="shared" si="1"/>
        <v>6</v>
      </c>
      <c r="D7">
        <f t="shared" si="2"/>
        <v>1819</v>
      </c>
      <c r="E7">
        <f t="shared" si="3"/>
        <v>4</v>
      </c>
      <c r="F7">
        <f t="shared" si="4"/>
        <v>1</v>
      </c>
      <c r="G7">
        <f t="shared" si="5"/>
        <v>7</v>
      </c>
      <c r="H7">
        <f t="shared" si="6"/>
        <v>1818</v>
      </c>
      <c r="I7">
        <f t="shared" si="7"/>
        <v>61</v>
      </c>
      <c r="J7">
        <f t="shared" si="8"/>
        <v>29.918032786885245</v>
      </c>
    </row>
    <row r="8" spans="1:10" ht="12.75">
      <c r="A8">
        <f t="shared" si="9"/>
        <v>2190</v>
      </c>
      <c r="B8">
        <f t="shared" si="0"/>
        <v>78</v>
      </c>
      <c r="C8">
        <f t="shared" si="1"/>
        <v>7</v>
      </c>
      <c r="D8">
        <f t="shared" si="2"/>
        <v>2183</v>
      </c>
      <c r="E8">
        <f t="shared" si="3"/>
        <v>5</v>
      </c>
      <c r="F8">
        <f t="shared" si="4"/>
        <v>2</v>
      </c>
      <c r="G8">
        <f t="shared" si="5"/>
        <v>9</v>
      </c>
      <c r="H8">
        <f t="shared" si="6"/>
        <v>2181</v>
      </c>
      <c r="I8">
        <f t="shared" si="7"/>
        <v>74</v>
      </c>
      <c r="J8">
        <f t="shared" si="8"/>
        <v>29.594594594594593</v>
      </c>
    </row>
    <row r="9" spans="1:10" ht="12.75">
      <c r="A9">
        <f t="shared" si="9"/>
        <v>2555</v>
      </c>
      <c r="B9">
        <f t="shared" si="0"/>
        <v>91</v>
      </c>
      <c r="C9">
        <f t="shared" si="1"/>
        <v>8</v>
      </c>
      <c r="D9">
        <f t="shared" si="2"/>
        <v>2547</v>
      </c>
      <c r="E9">
        <f t="shared" si="3"/>
        <v>6</v>
      </c>
      <c r="F9">
        <f t="shared" si="4"/>
        <v>2</v>
      </c>
      <c r="G9">
        <f t="shared" si="5"/>
        <v>10</v>
      </c>
      <c r="H9">
        <f t="shared" si="6"/>
        <v>2545</v>
      </c>
      <c r="I9">
        <f t="shared" si="7"/>
        <v>86</v>
      </c>
      <c r="J9">
        <f t="shared" si="8"/>
        <v>29.709302325581394</v>
      </c>
    </row>
    <row r="10" spans="1:10" ht="12.75">
      <c r="A10">
        <f t="shared" si="9"/>
        <v>2920</v>
      </c>
      <c r="B10">
        <f t="shared" si="0"/>
        <v>104</v>
      </c>
      <c r="C10">
        <f t="shared" si="1"/>
        <v>9</v>
      </c>
      <c r="D10">
        <f t="shared" si="2"/>
        <v>2911</v>
      </c>
      <c r="E10">
        <f t="shared" si="3"/>
        <v>7</v>
      </c>
      <c r="F10">
        <f t="shared" si="4"/>
        <v>2</v>
      </c>
      <c r="G10">
        <f t="shared" si="5"/>
        <v>11</v>
      </c>
      <c r="H10">
        <f t="shared" si="6"/>
        <v>2909</v>
      </c>
      <c r="I10">
        <f t="shared" si="7"/>
        <v>98</v>
      </c>
      <c r="J10">
        <f t="shared" si="8"/>
        <v>29.79591836734694</v>
      </c>
    </row>
    <row r="11" spans="1:10" ht="12.75">
      <c r="A11">
        <f t="shared" si="9"/>
        <v>3285</v>
      </c>
      <c r="B11">
        <f t="shared" si="0"/>
        <v>117</v>
      </c>
      <c r="C11">
        <f t="shared" si="1"/>
        <v>11</v>
      </c>
      <c r="D11">
        <f t="shared" si="2"/>
        <v>3274</v>
      </c>
      <c r="E11">
        <f t="shared" si="3"/>
        <v>8</v>
      </c>
      <c r="F11">
        <f t="shared" si="4"/>
        <v>3</v>
      </c>
      <c r="G11">
        <f t="shared" si="5"/>
        <v>14</v>
      </c>
      <c r="H11">
        <f t="shared" si="6"/>
        <v>3271</v>
      </c>
      <c r="I11">
        <f t="shared" si="7"/>
        <v>111</v>
      </c>
      <c r="J11">
        <f t="shared" si="8"/>
        <v>29.594594594594593</v>
      </c>
    </row>
    <row r="12" spans="1:10" ht="12.75">
      <c r="A12">
        <f t="shared" si="9"/>
        <v>3650</v>
      </c>
      <c r="B12">
        <f t="shared" si="0"/>
        <v>130</v>
      </c>
      <c r="C12">
        <f t="shared" si="1"/>
        <v>12</v>
      </c>
      <c r="D12">
        <f t="shared" si="2"/>
        <v>3638</v>
      </c>
      <c r="E12">
        <f t="shared" si="3"/>
        <v>9</v>
      </c>
      <c r="F12">
        <f t="shared" si="4"/>
        <v>3</v>
      </c>
      <c r="G12">
        <f t="shared" si="5"/>
        <v>15</v>
      </c>
      <c r="H12">
        <f t="shared" si="6"/>
        <v>3635</v>
      </c>
      <c r="I12">
        <f t="shared" si="7"/>
        <v>123</v>
      </c>
      <c r="J12">
        <f t="shared" si="8"/>
        <v>29.67479674796748</v>
      </c>
    </row>
    <row r="13" spans="1:10" ht="12.75">
      <c r="A13">
        <f t="shared" si="9"/>
        <v>4015</v>
      </c>
      <c r="B13">
        <f t="shared" si="0"/>
        <v>143</v>
      </c>
      <c r="C13">
        <f t="shared" si="1"/>
        <v>13</v>
      </c>
      <c r="D13">
        <f t="shared" si="2"/>
        <v>4002</v>
      </c>
      <c r="E13">
        <f t="shared" si="3"/>
        <v>10</v>
      </c>
      <c r="F13">
        <f t="shared" si="4"/>
        <v>4</v>
      </c>
      <c r="G13">
        <f t="shared" si="5"/>
        <v>17</v>
      </c>
      <c r="H13">
        <f t="shared" si="6"/>
        <v>3998</v>
      </c>
      <c r="I13">
        <f t="shared" si="7"/>
        <v>135</v>
      </c>
      <c r="J13">
        <f t="shared" si="8"/>
        <v>29.74074074074074</v>
      </c>
    </row>
    <row r="14" spans="1:10" ht="12.75">
      <c r="A14">
        <f t="shared" si="9"/>
        <v>4380</v>
      </c>
      <c r="B14">
        <f t="shared" si="0"/>
        <v>156</v>
      </c>
      <c r="C14">
        <f t="shared" si="1"/>
        <v>14</v>
      </c>
      <c r="D14">
        <f t="shared" si="2"/>
        <v>4366</v>
      </c>
      <c r="E14">
        <f t="shared" si="3"/>
        <v>11</v>
      </c>
      <c r="F14">
        <f t="shared" si="4"/>
        <v>4</v>
      </c>
      <c r="G14">
        <f t="shared" si="5"/>
        <v>18</v>
      </c>
      <c r="H14">
        <f t="shared" si="6"/>
        <v>4362</v>
      </c>
      <c r="I14">
        <f t="shared" si="7"/>
        <v>148</v>
      </c>
      <c r="J14">
        <f t="shared" si="8"/>
        <v>29.594594594594593</v>
      </c>
    </row>
    <row r="15" spans="1:10" ht="12.75">
      <c r="A15">
        <f t="shared" si="9"/>
        <v>4745</v>
      </c>
      <c r="B15">
        <f t="shared" si="0"/>
        <v>169</v>
      </c>
      <c r="C15">
        <f t="shared" si="1"/>
        <v>16</v>
      </c>
      <c r="D15">
        <f t="shared" si="2"/>
        <v>4729</v>
      </c>
      <c r="E15">
        <f t="shared" si="3"/>
        <v>12</v>
      </c>
      <c r="F15">
        <f t="shared" si="4"/>
        <v>4</v>
      </c>
      <c r="G15">
        <f t="shared" si="5"/>
        <v>20</v>
      </c>
      <c r="H15">
        <f t="shared" si="6"/>
        <v>4725</v>
      </c>
      <c r="I15">
        <f t="shared" si="7"/>
        <v>160</v>
      </c>
      <c r="J15">
        <f t="shared" si="8"/>
        <v>29.65625</v>
      </c>
    </row>
    <row r="16" spans="1:10" ht="12.75">
      <c r="A16">
        <f t="shared" si="9"/>
        <v>5110</v>
      </c>
      <c r="B16">
        <f t="shared" si="0"/>
        <v>182</v>
      </c>
      <c r="C16">
        <f t="shared" si="1"/>
        <v>17</v>
      </c>
      <c r="D16">
        <f t="shared" si="2"/>
        <v>5093</v>
      </c>
      <c r="E16">
        <f t="shared" si="3"/>
        <v>13</v>
      </c>
      <c r="F16">
        <f t="shared" si="4"/>
        <v>5</v>
      </c>
      <c r="G16">
        <f t="shared" si="5"/>
        <v>22</v>
      </c>
      <c r="H16">
        <f t="shared" si="6"/>
        <v>5088</v>
      </c>
      <c r="I16">
        <f t="shared" si="7"/>
        <v>173</v>
      </c>
      <c r="J16">
        <f t="shared" si="8"/>
        <v>29.53757225433526</v>
      </c>
    </row>
    <row r="17" spans="1:10" ht="12.75">
      <c r="A17">
        <f t="shared" si="9"/>
        <v>5475</v>
      </c>
      <c r="B17">
        <f t="shared" si="0"/>
        <v>195</v>
      </c>
      <c r="C17">
        <f t="shared" si="1"/>
        <v>18</v>
      </c>
      <c r="D17">
        <f t="shared" si="2"/>
        <v>5457</v>
      </c>
      <c r="E17">
        <f t="shared" si="3"/>
        <v>14</v>
      </c>
      <c r="F17">
        <f t="shared" si="4"/>
        <v>5</v>
      </c>
      <c r="G17">
        <f t="shared" si="5"/>
        <v>23</v>
      </c>
      <c r="H17">
        <f t="shared" si="6"/>
        <v>5452</v>
      </c>
      <c r="I17">
        <f t="shared" si="7"/>
        <v>185</v>
      </c>
      <c r="J17">
        <f t="shared" si="8"/>
        <v>29.594594594594593</v>
      </c>
    </row>
    <row r="18" spans="1:10" ht="12.75">
      <c r="A18">
        <f t="shared" si="9"/>
        <v>5840</v>
      </c>
      <c r="B18">
        <f t="shared" si="0"/>
        <v>208</v>
      </c>
      <c r="C18">
        <f t="shared" si="1"/>
        <v>19</v>
      </c>
      <c r="D18">
        <f t="shared" si="2"/>
        <v>5821</v>
      </c>
      <c r="E18">
        <f t="shared" si="3"/>
        <v>15</v>
      </c>
      <c r="F18">
        <f t="shared" si="4"/>
        <v>5</v>
      </c>
      <c r="G18">
        <f t="shared" si="5"/>
        <v>24</v>
      </c>
      <c r="H18">
        <f t="shared" si="6"/>
        <v>5816</v>
      </c>
      <c r="I18">
        <f t="shared" si="7"/>
        <v>197</v>
      </c>
      <c r="J18">
        <f t="shared" si="8"/>
        <v>29.64467005076142</v>
      </c>
    </row>
    <row r="19" spans="1:10" ht="12.75">
      <c r="A19">
        <f t="shared" si="9"/>
        <v>6205</v>
      </c>
      <c r="B19">
        <f t="shared" si="0"/>
        <v>221</v>
      </c>
      <c r="C19">
        <f t="shared" si="1"/>
        <v>21</v>
      </c>
      <c r="D19">
        <f t="shared" si="2"/>
        <v>6184</v>
      </c>
      <c r="E19">
        <f t="shared" si="3"/>
        <v>16</v>
      </c>
      <c r="F19">
        <f t="shared" si="4"/>
        <v>6</v>
      </c>
      <c r="G19">
        <f t="shared" si="5"/>
        <v>27</v>
      </c>
      <c r="H19">
        <f t="shared" si="6"/>
        <v>6178</v>
      </c>
      <c r="I19">
        <f t="shared" si="7"/>
        <v>210</v>
      </c>
      <c r="J19">
        <f t="shared" si="8"/>
        <v>29.547619047619047</v>
      </c>
    </row>
    <row r="20" spans="1:10" ht="12.75">
      <c r="A20">
        <f t="shared" si="9"/>
        <v>6570</v>
      </c>
      <c r="B20">
        <f t="shared" si="0"/>
        <v>234</v>
      </c>
      <c r="C20">
        <f t="shared" si="1"/>
        <v>22</v>
      </c>
      <c r="D20">
        <f t="shared" si="2"/>
        <v>6548</v>
      </c>
      <c r="E20">
        <f t="shared" si="3"/>
        <v>17</v>
      </c>
      <c r="F20">
        <f t="shared" si="4"/>
        <v>6</v>
      </c>
      <c r="G20">
        <f t="shared" si="5"/>
        <v>28</v>
      </c>
      <c r="H20">
        <f t="shared" si="6"/>
        <v>6542</v>
      </c>
      <c r="I20">
        <f t="shared" si="7"/>
        <v>222</v>
      </c>
      <c r="J20">
        <f t="shared" si="8"/>
        <v>29.594594594594593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Engel</dc:creator>
  <cp:keywords/>
  <dc:description/>
  <cp:lastModifiedBy>Victor Engel</cp:lastModifiedBy>
  <dcterms:created xsi:type="dcterms:W3CDTF">2002-09-04T18:51:13Z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